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defaultThemeVersion="166925"/>
  <mc:AlternateContent xmlns:mc="http://schemas.openxmlformats.org/markup-compatibility/2006">
    <mc:Choice Requires="x15">
      <x15ac:absPath xmlns:x15ac="http://schemas.microsoft.com/office/spreadsheetml/2010/11/ac" url="/Users/michaelmorton/Desktop/"/>
    </mc:Choice>
  </mc:AlternateContent>
  <xr:revisionPtr revIDLastSave="0" documentId="13_ncr:1_{CB3F841F-FD41-CF49-9188-98EC0853E4FD}" xr6:coauthVersionLast="47" xr6:coauthVersionMax="47" xr10:uidLastSave="{00000000-0000-0000-0000-000000000000}"/>
  <bookViews>
    <workbookView xWindow="4500" yWindow="500" windowWidth="28880" windowHeight="19380" xr2:uid="{00000000-000D-0000-FFFF-FFFF00000000}"/>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4" i="2" l="1"/>
  <c r="E84" i="2" l="1"/>
  <c r="F84" i="2"/>
  <c r="E59" i="2"/>
  <c r="F59" i="2" s="1"/>
  <c r="G59" i="2" s="1"/>
  <c r="H59" i="2" s="1"/>
  <c r="I59" i="2" s="1"/>
  <c r="H84" i="2"/>
  <c r="G84" i="2"/>
  <c r="I47" i="2"/>
  <c r="I49" i="2" s="1"/>
  <c r="H47" i="2"/>
  <c r="H49" i="2" s="1"/>
  <c r="G47" i="2"/>
  <c r="G49" i="2" s="1"/>
  <c r="F47" i="2"/>
  <c r="F49" i="2" s="1"/>
  <c r="E47" i="2"/>
  <c r="E49" i="2" s="1"/>
  <c r="I79" i="2" l="1"/>
  <c r="G79" i="2"/>
  <c r="H79" i="2"/>
  <c r="F79" i="2"/>
  <c r="E79" i="2"/>
  <c r="I25" i="2" l="1"/>
  <c r="I80" i="2" s="1"/>
  <c r="F80" i="2" l="1"/>
  <c r="E80" i="2"/>
  <c r="E82" i="2" s="1"/>
  <c r="E86" i="2" s="1"/>
  <c r="F82" i="2" l="1"/>
  <c r="F86" i="2" s="1"/>
  <c r="G80" i="2" l="1"/>
  <c r="G82" i="2" s="1"/>
  <c r="G86" i="2" s="1"/>
  <c r="H80" i="2" l="1"/>
  <c r="H82" i="2" s="1"/>
  <c r="H86" i="2" s="1"/>
  <c r="I82" i="2" l="1"/>
  <c r="I86" i="2" l="1"/>
</calcChain>
</file>

<file path=xl/sharedStrings.xml><?xml version="1.0" encoding="utf-8"?>
<sst xmlns="http://schemas.openxmlformats.org/spreadsheetml/2006/main" count="39" uniqueCount="39">
  <si>
    <t>Step 1. Enter Constant Formula Components</t>
  </si>
  <si>
    <t xml:space="preserve">Please enter the formula components in the cells highlighted in orange. The current student weight components are what are currently in statute. </t>
  </si>
  <si>
    <t>Constant Student Weight Components</t>
  </si>
  <si>
    <t>Multilingual Learner Weight</t>
  </si>
  <si>
    <t>FY 2024 State Grant Per Pupil</t>
  </si>
  <si>
    <t>FRPL Weight</t>
  </si>
  <si>
    <t>FY 2024 Tuition Per Pupil</t>
  </si>
  <si>
    <t>Concentrated Poverty Weight</t>
  </si>
  <si>
    <t>FY 2024 Total Revenue Per Pupil</t>
  </si>
  <si>
    <t>Concentrated Threshold</t>
  </si>
  <si>
    <t>Step 2. Enter Sheff Weight</t>
  </si>
  <si>
    <t>Sheff Weight</t>
  </si>
  <si>
    <t>Please enter the projected enrollment in the cells highlighted in orange. The FRPL percentage and total need student count will populate automatically.</t>
  </si>
  <si>
    <t>Total Enrollment</t>
  </si>
  <si>
    <t>English Learner Count</t>
  </si>
  <si>
    <t>FRPL Student Count</t>
  </si>
  <si>
    <t>FRPL %</t>
  </si>
  <si>
    <t>Total Need Students</t>
  </si>
  <si>
    <t>Step 4. Enter Inflation Adjustments for the Foundation</t>
  </si>
  <si>
    <t>Please enter the percent growth of the foundation amount in the cells highlighted in orange. The estimated foundation will populate automatically. To maintain the current foundation amount of $11,525, please assign the percent growth as 0 or leave blank.</t>
  </si>
  <si>
    <t>Percent Yearly Growth</t>
  </si>
  <si>
    <t>Estimated Foundation</t>
  </si>
  <si>
    <t>Step 5. Enter Phase-In Percentages</t>
  </si>
  <si>
    <t>Please enter the phase-in percentages for the magnet school grant, and the phase-out percentages for tuition charged to sending districts. Under current law, tuition is capped at 58%. In FY 2025, the phase-in percentage for the state grant was 42%.</t>
  </si>
  <si>
    <t>State Grant Phase-In</t>
  </si>
  <si>
    <t>Tuition Phase-Out</t>
  </si>
  <si>
    <t>Step 6. Final Projected Calculated Total Revenue Estimates</t>
  </si>
  <si>
    <t>The final state grant and tuition amounts will automatically populate. The cells highlighted in purple will calculate the total revenue.</t>
  </si>
  <si>
    <t>Projected State Grant</t>
  </si>
  <si>
    <t>Projected Hold Harmless Amount</t>
  </si>
  <si>
    <t>Projected Final State Grant</t>
  </si>
  <si>
    <t>Projected Tuition</t>
  </si>
  <si>
    <t>Projected Total Revenue</t>
  </si>
  <si>
    <r>
      <rPr>
        <b/>
        <i/>
        <u/>
        <sz val="10"/>
        <rFont val="Century Gothic"/>
        <family val="2"/>
      </rPr>
      <t>Note:</t>
    </r>
    <r>
      <rPr>
        <i/>
        <sz val="10"/>
        <rFont val="Century Gothic"/>
        <family val="2"/>
      </rPr>
      <t xml:space="preserve"> This model is designed to provide preliminary estimates for magnet school grants and tuition revenue. The calculated estimates are for informational purposes only.</t>
    </r>
  </si>
  <si>
    <r>
      <t xml:space="preserve">Please enter the Sheff weight in the cells highlighted in orange for </t>
    </r>
    <r>
      <rPr>
        <b/>
        <i/>
        <u/>
        <sz val="10"/>
        <rFont val="Century Gothic"/>
        <family val="2"/>
      </rPr>
      <t>districts participating in the Sheff region</t>
    </r>
    <r>
      <rPr>
        <i/>
        <sz val="10"/>
        <rFont val="Century Gothic"/>
        <family val="2"/>
      </rPr>
      <t>, otherwise please leave blank. The current Sheff weight is 30%.</t>
    </r>
  </si>
  <si>
    <t>RESC Magnet School Grant: Estimated Weighted Student Funding
FYs 2026 - 2030</t>
  </si>
  <si>
    <r>
      <rPr>
        <b/>
        <u/>
        <sz val="10"/>
        <rFont val="Century Gothic"/>
        <family val="2"/>
      </rPr>
      <t>Directions:</t>
    </r>
    <r>
      <rPr>
        <sz val="10"/>
        <rFont val="Century Gothic"/>
        <family val="2"/>
      </rPr>
      <t xml:space="preserve"> This model is designed to allow users to calculate magnet school grants for FYs 2026 to 2030, as well as tuition impacts during the same time period. Users will follow the steps detailed below and enter in several formula components, enrollment projections, adjustments to the foundation amount, and phase-in percentages for the magnet school grants and phase-out percentages for the tuition charged to sending districts. The final step (Step 6) will calculate the final magnet school grant and tuition amounts for the user. Lastly, users will be able to view total revenues from FYs 2026 to 2030 in the cells highlighted in purple.</t>
    </r>
  </si>
  <si>
    <t>Constant Per-Pupil Estimates</t>
  </si>
  <si>
    <t>Step 3. Enter Enrollment Projections (Fys 2026 - 2030)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</si>
</sst>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s>
  <fonts count="13" x14ac:knownFonts="1">
    <font>
      <sz val="9"/>
      <color theme="1"/>
      <name val="Arial"/>
      <family val="2"/>
    </font>
    <font>
      <sz val="11"/>
      <color theme="1"/>
      <name val="Calibri"/>
      <family val="2"/>
      <scheme val="minor"/>
    </font>
    <font>
      <sz val="9"/>
      <color theme="1"/>
      <name val="Arial"/>
      <family val="2"/>
    </font>
    <font>
      <sz val="10"/>
      <name val="Century Gothic"/>
      <family val="2"/>
    </font>
    <font>
      <b/>
      <sz val="14"/>
      <name val="Century Gothic"/>
      <family val="2"/>
    </font>
    <font>
      <b/>
      <u/>
      <sz val="10"/>
      <name val="Century Gothic"/>
      <family val="2"/>
    </font>
    <font>
      <i/>
      <sz val="10"/>
      <name val="Century Gothic"/>
      <family val="2"/>
    </font>
    <font>
      <b/>
      <i/>
      <u/>
      <sz val="10"/>
      <name val="Century Gothic"/>
      <family val="2"/>
    </font>
    <font>
      <b/>
      <sz val="12"/>
      <name val="Century Gothic"/>
      <family val="2"/>
    </font>
    <font>
      <b/>
      <sz val="10"/>
      <color theme="1"/>
      <name val="Century Gothic"/>
      <family val="2"/>
    </font>
    <font>
      <b/>
      <sz val="10"/>
      <name val="Century Gothic"/>
      <family val="2"/>
    </font>
    <font>
      <sz val="10"/>
      <color theme="1"/>
      <name val="Century Gothic"/>
      <family val="2"/>
    </font>
    <font>
      <b/>
      <sz val="11"/>
      <color theme="1"/>
      <name val="Century Gothic"/>
      <family val="2"/>
    </font>
  </fonts>
  <fills count="8">
    <fill>
      <patternFill patternType="none"/>
    </fill>
    <fill>
      <patternFill patternType="gray125"/>
    </fill>
    <fill>
      <patternFill patternType="solid">
        <fgColor rgb="FFE2EFD9"/>
        <bgColor rgb="FFE2EFD9"/>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DFC9EF"/>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top style="thin">
        <color indexed="64"/>
      </top>
      <bottom style="thin">
        <color theme="0" tint="-0.14996795556505021"/>
      </bottom>
      <diagonal/>
    </border>
    <border>
      <left/>
      <right style="thin">
        <color theme="0" tint="-0.14996795556505021"/>
      </right>
      <top style="thin">
        <color indexed="64"/>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cellStyleXfs>
  <cellXfs count="70">
    <xf numFmtId="0" fontId="0" fillId="0" borderId="0" xfId="0"/>
    <xf numFmtId="0" fontId="3" fillId="4" borderId="0" xfId="0" applyFont="1" applyFill="1" applyAlignment="1">
      <alignment vertical="center"/>
    </xf>
    <xf numFmtId="0" fontId="3" fillId="4" borderId="9"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3" fillId="4" borderId="13" xfId="0" applyFont="1" applyFill="1" applyBorder="1" applyAlignment="1">
      <alignment vertical="center"/>
    </xf>
    <xf numFmtId="0" fontId="4" fillId="4" borderId="0" xfId="0" applyFont="1" applyFill="1" applyAlignment="1">
      <alignment horizontal="center" vertical="center"/>
    </xf>
    <xf numFmtId="0" fontId="3" fillId="4" borderId="0" xfId="0" applyFont="1" applyFill="1" applyAlignment="1">
      <alignment horizontal="left" vertical="center" wrapText="1"/>
    </xf>
    <xf numFmtId="0" fontId="6" fillId="4" borderId="0" xfId="0" applyFont="1" applyFill="1" applyAlignment="1">
      <alignment horizontal="left" vertical="center" wrapText="1"/>
    </xf>
    <xf numFmtId="0" fontId="3" fillId="4" borderId="10" xfId="0" applyFont="1" applyFill="1" applyBorder="1" applyAlignment="1">
      <alignment horizontal="left" vertical="center" wrapText="1"/>
    </xf>
    <xf numFmtId="164" fontId="3" fillId="4" borderId="6" xfId="1" applyNumberFormat="1" applyFont="1" applyFill="1" applyBorder="1" applyAlignment="1">
      <alignment horizontal="left" vertical="center"/>
    </xf>
    <xf numFmtId="0" fontId="3" fillId="4" borderId="0" xfId="0" applyFont="1" applyFill="1" applyAlignment="1">
      <alignment horizontal="left" vertical="center" indent="1"/>
    </xf>
    <xf numFmtId="0" fontId="3" fillId="4" borderId="14" xfId="0" applyFont="1" applyFill="1" applyBorder="1" applyAlignment="1">
      <alignment vertical="center"/>
    </xf>
    <xf numFmtId="0" fontId="3" fillId="4" borderId="1" xfId="0" applyFont="1" applyFill="1" applyBorder="1" applyAlignment="1">
      <alignment horizontal="left" vertical="center" indent="1"/>
    </xf>
    <xf numFmtId="0" fontId="3" fillId="4" borderId="1" xfId="0" applyFont="1" applyFill="1" applyBorder="1" applyAlignment="1">
      <alignment vertical="center"/>
    </xf>
    <xf numFmtId="0" fontId="3" fillId="4" borderId="15" xfId="0" applyFont="1" applyFill="1" applyBorder="1" applyAlignment="1">
      <alignment vertical="center"/>
    </xf>
    <xf numFmtId="0" fontId="10" fillId="4" borderId="1" xfId="0" applyFont="1" applyFill="1" applyBorder="1" applyAlignment="1">
      <alignment horizontal="center" vertical="center"/>
    </xf>
    <xf numFmtId="0" fontId="3" fillId="4" borderId="10" xfId="0" applyFont="1" applyFill="1" applyBorder="1" applyAlignment="1">
      <alignment horizontal="left" vertical="center" indent="1"/>
    </xf>
    <xf numFmtId="165" fontId="3" fillId="4" borderId="6" xfId="2" applyNumberFormat="1" applyFont="1" applyFill="1" applyBorder="1" applyAlignment="1">
      <alignment vertical="center"/>
    </xf>
    <xf numFmtId="165" fontId="3" fillId="4" borderId="0" xfId="2" applyNumberFormat="1" applyFont="1" applyFill="1" applyBorder="1" applyAlignment="1">
      <alignment vertical="center"/>
    </xf>
    <xf numFmtId="44" fontId="10" fillId="4" borderId="8" xfId="3" applyFont="1" applyFill="1" applyBorder="1" applyAlignment="1">
      <alignment vertical="center"/>
    </xf>
    <xf numFmtId="0" fontId="10" fillId="4" borderId="0" xfId="0" applyFont="1" applyFill="1" applyAlignment="1">
      <alignment horizontal="left" vertical="center" indent="1"/>
    </xf>
    <xf numFmtId="43" fontId="10" fillId="4" borderId="0" xfId="1" applyFont="1" applyFill="1" applyBorder="1" applyAlignment="1">
      <alignment vertical="center"/>
    </xf>
    <xf numFmtId="0" fontId="10" fillId="4" borderId="1" xfId="0" applyFont="1" applyFill="1" applyBorder="1" applyAlignment="1">
      <alignment horizontal="left" vertical="center" indent="1"/>
    </xf>
    <xf numFmtId="43" fontId="10" fillId="4" borderId="1" xfId="1" applyFont="1" applyFill="1" applyBorder="1" applyAlignment="1">
      <alignment vertical="center"/>
    </xf>
    <xf numFmtId="0" fontId="10" fillId="4" borderId="10" xfId="0" applyFont="1" applyFill="1" applyBorder="1" applyAlignment="1">
      <alignment horizontal="left" vertical="center" indent="1"/>
    </xf>
    <xf numFmtId="43" fontId="10" fillId="4" borderId="10" xfId="1" applyFont="1" applyFill="1" applyBorder="1" applyAlignment="1">
      <alignment vertical="center"/>
    </xf>
    <xf numFmtId="166" fontId="3" fillId="4" borderId="6" xfId="3" applyNumberFormat="1" applyFont="1" applyFill="1" applyBorder="1" applyAlignment="1">
      <alignment vertical="center"/>
    </xf>
    <xf numFmtId="164" fontId="3" fillId="4" borderId="0" xfId="1" applyNumberFormat="1" applyFont="1" applyFill="1" applyBorder="1" applyAlignment="1">
      <alignment vertical="center"/>
    </xf>
    <xf numFmtId="164" fontId="3" fillId="4" borderId="1" xfId="1" applyNumberFormat="1" applyFont="1" applyFill="1" applyBorder="1" applyAlignment="1">
      <alignment vertical="center"/>
    </xf>
    <xf numFmtId="164" fontId="3" fillId="4" borderId="10" xfId="1" applyNumberFormat="1" applyFont="1" applyFill="1" applyBorder="1" applyAlignment="1">
      <alignment vertical="center"/>
    </xf>
    <xf numFmtId="0" fontId="9" fillId="4" borderId="1" xfId="0" applyFont="1" applyFill="1" applyBorder="1" applyAlignment="1">
      <alignment horizontal="center" vertical="center" wrapText="1"/>
    </xf>
    <xf numFmtId="164" fontId="11" fillId="4" borderId="5" xfId="1" applyNumberFormat="1" applyFont="1" applyFill="1" applyBorder="1" applyAlignment="1">
      <alignment vertical="center"/>
    </xf>
    <xf numFmtId="42" fontId="9" fillId="4" borderId="10" xfId="0" applyNumberFormat="1" applyFont="1" applyFill="1" applyBorder="1" applyAlignment="1">
      <alignment horizontal="center" vertical="center" wrapText="1"/>
    </xf>
    <xf numFmtId="42" fontId="3" fillId="4" borderId="0" xfId="0" applyNumberFormat="1" applyFont="1" applyFill="1" applyAlignment="1">
      <alignment vertical="center"/>
    </xf>
    <xf numFmtId="44" fontId="3" fillId="4" borderId="0" xfId="0" applyNumberFormat="1" applyFont="1" applyFill="1" applyAlignment="1">
      <alignment vertical="center"/>
    </xf>
    <xf numFmtId="42" fontId="9" fillId="4" borderId="10" xfId="0" applyNumberFormat="1" applyFont="1" applyFill="1" applyBorder="1" applyAlignment="1">
      <alignment vertical="center"/>
    </xf>
    <xf numFmtId="164" fontId="3" fillId="4" borderId="0" xfId="0" applyNumberFormat="1" applyFont="1" applyFill="1" applyAlignment="1">
      <alignment vertical="center"/>
    </xf>
    <xf numFmtId="42" fontId="10" fillId="7" borderId="8" xfId="0" applyNumberFormat="1" applyFont="1" applyFill="1" applyBorder="1" applyAlignment="1">
      <alignment vertical="center"/>
    </xf>
    <xf numFmtId="9" fontId="3" fillId="3" borderId="7" xfId="2" applyFont="1" applyFill="1" applyBorder="1" applyAlignment="1" applyProtection="1">
      <alignment horizontal="center" vertical="center"/>
      <protection locked="0"/>
    </xf>
    <xf numFmtId="9" fontId="3" fillId="3" borderId="6" xfId="2" applyFont="1" applyFill="1" applyBorder="1" applyAlignment="1" applyProtection="1">
      <alignment horizontal="center" vertical="center"/>
      <protection locked="0"/>
    </xf>
    <xf numFmtId="164" fontId="3" fillId="3" borderId="7" xfId="1" applyNumberFormat="1" applyFont="1" applyFill="1" applyBorder="1" applyAlignment="1" applyProtection="1">
      <alignment horizontal="left" vertical="center"/>
      <protection locked="0"/>
    </xf>
    <xf numFmtId="164" fontId="3" fillId="3" borderId="6" xfId="1" applyNumberFormat="1" applyFont="1" applyFill="1" applyBorder="1" applyAlignment="1" applyProtection="1">
      <alignment horizontal="left" vertical="center"/>
      <protection locked="0"/>
    </xf>
    <xf numFmtId="9" fontId="3" fillId="3" borderId="7" xfId="2" applyFont="1" applyFill="1" applyBorder="1" applyAlignment="1" applyProtection="1">
      <alignment vertical="center"/>
      <protection locked="0"/>
    </xf>
    <xf numFmtId="164" fontId="3" fillId="3" borderId="7" xfId="1" applyNumberFormat="1" applyFont="1" applyFill="1" applyBorder="1" applyAlignment="1" applyProtection="1">
      <alignment vertical="center"/>
      <protection locked="0"/>
    </xf>
    <xf numFmtId="164" fontId="3" fillId="3" borderId="6" xfId="1" applyNumberFormat="1" applyFont="1" applyFill="1" applyBorder="1" applyAlignment="1" applyProtection="1">
      <alignment vertical="center"/>
      <protection locked="0"/>
    </xf>
    <xf numFmtId="10" fontId="3" fillId="3" borderId="7" xfId="2" applyNumberFormat="1" applyFont="1" applyFill="1" applyBorder="1" applyAlignment="1" applyProtection="1">
      <alignment vertical="center"/>
      <protection locked="0"/>
    </xf>
    <xf numFmtId="0" fontId="10" fillId="4" borderId="7" xfId="0" applyFont="1" applyFill="1" applyBorder="1" applyAlignment="1">
      <alignment horizontal="left" vertical="center" indent="1"/>
    </xf>
    <xf numFmtId="0" fontId="10" fillId="4" borderId="6" xfId="0" applyFont="1" applyFill="1" applyBorder="1" applyAlignment="1">
      <alignment horizontal="left" vertical="center" indent="1"/>
    </xf>
    <xf numFmtId="0" fontId="8" fillId="6" borderId="20" xfId="0" applyFont="1" applyFill="1" applyBorder="1" applyAlignment="1">
      <alignment horizontal="left" vertical="center"/>
    </xf>
    <xf numFmtId="0" fontId="10" fillId="4" borderId="8" xfId="0" applyFont="1" applyFill="1" applyBorder="1" applyAlignment="1">
      <alignment horizontal="left" vertical="center" indent="1"/>
    </xf>
    <xf numFmtId="164" fontId="9" fillId="4" borderId="18" xfId="1" applyNumberFormat="1" applyFont="1" applyFill="1" applyBorder="1" applyAlignment="1">
      <alignment horizontal="left" vertical="center"/>
    </xf>
    <xf numFmtId="164" fontId="9" fillId="4" borderId="19" xfId="1" applyNumberFormat="1" applyFont="1" applyFill="1" applyBorder="1" applyAlignment="1">
      <alignment horizontal="left" vertical="center"/>
    </xf>
    <xf numFmtId="0" fontId="9" fillId="0" borderId="10" xfId="0" applyFont="1" applyBorder="1" applyAlignment="1">
      <alignment horizontal="left" vertical="center" indent="1"/>
    </xf>
    <xf numFmtId="164" fontId="9" fillId="4" borderId="16" xfId="1" applyNumberFormat="1" applyFont="1" applyFill="1" applyBorder="1" applyAlignment="1">
      <alignment horizontal="left" vertical="center"/>
    </xf>
    <xf numFmtId="164" fontId="9" fillId="4" borderId="17" xfId="1" applyNumberFormat="1"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4" fillId="5" borderId="0" xfId="0" applyFont="1" applyFill="1" applyAlignment="1">
      <alignment horizontal="center" vertical="center" wrapText="1"/>
    </xf>
    <xf numFmtId="0" fontId="3" fillId="4" borderId="0" xfId="0" applyFont="1" applyFill="1" applyAlignment="1">
      <alignment horizontal="left" vertical="center" wrapText="1"/>
    </xf>
    <xf numFmtId="0" fontId="6" fillId="4" borderId="0" xfId="0" applyFont="1" applyFill="1" applyAlignment="1">
      <alignment horizontal="left"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DFC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89"/>
  <sheetViews>
    <sheetView tabSelected="1" zoomScaleNormal="100" workbookViewId="0">
      <selection activeCell="I23" sqref="I23"/>
    </sheetView>
  </sheetViews>
  <sheetFormatPr baseColWidth="10" defaultColWidth="9.19921875" defaultRowHeight="13" x14ac:dyDescent="0.15"/>
  <cols>
    <col min="1" max="2" width="9.19921875" style="1"/>
    <col min="3" max="3" width="15.796875" style="1" customWidth="1"/>
    <col min="4" max="4" width="17.59765625" style="1" customWidth="1"/>
    <col min="5" max="7" width="15.796875" style="1" customWidth="1"/>
    <col min="8" max="8" width="17.59765625" style="1" customWidth="1"/>
    <col min="9" max="9" width="15.796875" style="1" customWidth="1"/>
    <col min="10" max="11" width="9.19921875" style="1"/>
    <col min="12" max="13" width="11.19921875" style="1" bestFit="1" customWidth="1"/>
    <col min="14" max="14" width="12.796875" style="1" bestFit="1" customWidth="1"/>
    <col min="15" max="16384" width="9.19921875" style="1"/>
  </cols>
  <sheetData>
    <row r="2" spans="2:10" x14ac:dyDescent="0.15">
      <c r="B2" s="2"/>
      <c r="C2" s="3"/>
      <c r="D2" s="3"/>
      <c r="E2" s="3"/>
      <c r="F2" s="3"/>
      <c r="G2" s="3"/>
      <c r="H2" s="3"/>
      <c r="I2" s="3"/>
      <c r="J2" s="4"/>
    </row>
    <row r="3" spans="2:10" x14ac:dyDescent="0.15">
      <c r="B3" s="5"/>
      <c r="J3" s="6"/>
    </row>
    <row r="4" spans="2:10" ht="47" customHeight="1" x14ac:dyDescent="0.15">
      <c r="B4" s="5"/>
      <c r="C4" s="64" t="s">
        <v>35</v>
      </c>
      <c r="D4" s="64"/>
      <c r="E4" s="64"/>
      <c r="F4" s="64"/>
      <c r="G4" s="64"/>
      <c r="H4" s="64"/>
      <c r="I4" s="64"/>
      <c r="J4" s="6"/>
    </row>
    <row r="5" spans="2:10" ht="18" x14ac:dyDescent="0.15">
      <c r="B5" s="5"/>
      <c r="C5" s="7"/>
      <c r="D5" s="7"/>
      <c r="E5" s="7"/>
      <c r="F5" s="7"/>
      <c r="G5" s="7"/>
      <c r="H5" s="7"/>
      <c r="I5" s="7"/>
      <c r="J5" s="6"/>
    </row>
    <row r="6" spans="2:10" ht="12.75" customHeight="1" x14ac:dyDescent="0.15">
      <c r="B6" s="5"/>
      <c r="C6" s="65" t="s">
        <v>36</v>
      </c>
      <c r="D6" s="65"/>
      <c r="E6" s="65"/>
      <c r="F6" s="65"/>
      <c r="G6" s="65"/>
      <c r="H6" s="65"/>
      <c r="I6" s="65"/>
      <c r="J6" s="6"/>
    </row>
    <row r="7" spans="2:10" ht="12.75" customHeight="1" x14ac:dyDescent="0.15">
      <c r="B7" s="5"/>
      <c r="C7" s="65"/>
      <c r="D7" s="65"/>
      <c r="E7" s="65"/>
      <c r="F7" s="65"/>
      <c r="G7" s="65"/>
      <c r="H7" s="65"/>
      <c r="I7" s="65"/>
      <c r="J7" s="6"/>
    </row>
    <row r="8" spans="2:10" x14ac:dyDescent="0.15">
      <c r="B8" s="5"/>
      <c r="C8" s="65"/>
      <c r="D8" s="65"/>
      <c r="E8" s="65"/>
      <c r="F8" s="65"/>
      <c r="G8" s="65"/>
      <c r="H8" s="65"/>
      <c r="I8" s="65"/>
      <c r="J8" s="6"/>
    </row>
    <row r="9" spans="2:10" x14ac:dyDescent="0.15">
      <c r="B9" s="5"/>
      <c r="C9" s="65"/>
      <c r="D9" s="65"/>
      <c r="E9" s="65"/>
      <c r="F9" s="65"/>
      <c r="G9" s="65"/>
      <c r="H9" s="65"/>
      <c r="I9" s="65"/>
      <c r="J9" s="6"/>
    </row>
    <row r="10" spans="2:10" x14ac:dyDescent="0.15">
      <c r="B10" s="5"/>
      <c r="C10" s="65"/>
      <c r="D10" s="65"/>
      <c r="E10" s="65"/>
      <c r="F10" s="65"/>
      <c r="G10" s="65"/>
      <c r="H10" s="65"/>
      <c r="I10" s="65"/>
      <c r="J10" s="6"/>
    </row>
    <row r="11" spans="2:10" x14ac:dyDescent="0.15">
      <c r="B11" s="5"/>
      <c r="C11" s="65"/>
      <c r="D11" s="65"/>
      <c r="E11" s="65"/>
      <c r="F11" s="65"/>
      <c r="G11" s="65"/>
      <c r="H11" s="65"/>
      <c r="I11" s="65"/>
      <c r="J11" s="6"/>
    </row>
    <row r="12" spans="2:10" x14ac:dyDescent="0.15">
      <c r="B12" s="5"/>
      <c r="C12" s="8"/>
      <c r="D12" s="8"/>
      <c r="E12" s="8"/>
      <c r="F12" s="8"/>
      <c r="G12" s="8"/>
      <c r="H12" s="8"/>
      <c r="I12" s="8"/>
      <c r="J12" s="6"/>
    </row>
    <row r="13" spans="2:10" ht="12.75" customHeight="1" x14ac:dyDescent="0.15">
      <c r="B13" s="5"/>
      <c r="C13" s="66" t="s">
        <v>33</v>
      </c>
      <c r="D13" s="66"/>
      <c r="E13" s="66"/>
      <c r="F13" s="66"/>
      <c r="G13" s="66"/>
      <c r="H13" s="66"/>
      <c r="I13" s="66"/>
      <c r="J13" s="6"/>
    </row>
    <row r="14" spans="2:10" x14ac:dyDescent="0.15">
      <c r="B14" s="5"/>
      <c r="C14" s="66"/>
      <c r="D14" s="66"/>
      <c r="E14" s="66"/>
      <c r="F14" s="66"/>
      <c r="G14" s="66"/>
      <c r="H14" s="66"/>
      <c r="I14" s="66"/>
      <c r="J14" s="6"/>
    </row>
    <row r="15" spans="2:10" x14ac:dyDescent="0.15">
      <c r="B15" s="5"/>
      <c r="C15" s="9"/>
      <c r="D15" s="9"/>
      <c r="E15" s="9"/>
      <c r="F15" s="9"/>
      <c r="G15" s="9"/>
      <c r="H15" s="9"/>
      <c r="I15" s="9"/>
      <c r="J15" s="6"/>
    </row>
    <row r="16" spans="2:10" x14ac:dyDescent="0.15">
      <c r="B16" s="2"/>
      <c r="C16" s="10"/>
      <c r="D16" s="10"/>
      <c r="E16" s="10"/>
      <c r="F16" s="10"/>
      <c r="G16" s="10"/>
      <c r="H16" s="10"/>
      <c r="I16" s="10"/>
      <c r="J16" s="4"/>
    </row>
    <row r="17" spans="2:10" ht="16" x14ac:dyDescent="0.15">
      <c r="B17" s="5"/>
      <c r="C17" s="50" t="s">
        <v>0</v>
      </c>
      <c r="D17" s="50"/>
      <c r="E17" s="50"/>
      <c r="F17" s="50"/>
      <c r="G17" s="50"/>
      <c r="H17" s="50"/>
      <c r="I17" s="50"/>
      <c r="J17" s="6"/>
    </row>
    <row r="18" spans="2:10" ht="13.5" customHeight="1" x14ac:dyDescent="0.15">
      <c r="B18" s="5"/>
      <c r="C18" s="57" t="s">
        <v>1</v>
      </c>
      <c r="D18" s="57"/>
      <c r="E18" s="57"/>
      <c r="F18" s="57"/>
      <c r="G18" s="57"/>
      <c r="H18" s="57"/>
      <c r="I18" s="57"/>
      <c r="J18" s="6"/>
    </row>
    <row r="19" spans="2:10" ht="13.5" customHeight="1" x14ac:dyDescent="0.15">
      <c r="B19" s="5"/>
      <c r="C19" s="57"/>
      <c r="D19" s="57"/>
      <c r="E19" s="57"/>
      <c r="F19" s="57"/>
      <c r="G19" s="57"/>
      <c r="H19" s="57"/>
      <c r="I19" s="57"/>
      <c r="J19" s="6"/>
    </row>
    <row r="20" spans="2:10" x14ac:dyDescent="0.15">
      <c r="B20" s="5"/>
      <c r="C20" s="9"/>
      <c r="D20" s="9"/>
      <c r="E20" s="9"/>
      <c r="F20" s="9"/>
      <c r="G20" s="9"/>
      <c r="H20" s="9"/>
      <c r="I20" s="9"/>
      <c r="J20" s="6"/>
    </row>
    <row r="21" spans="2:10" x14ac:dyDescent="0.15">
      <c r="B21" s="5"/>
      <c r="J21" s="6"/>
    </row>
    <row r="22" spans="2:10" ht="14" customHeight="1" x14ac:dyDescent="0.15">
      <c r="B22" s="5"/>
      <c r="C22" s="67" t="s">
        <v>2</v>
      </c>
      <c r="D22" s="68"/>
      <c r="E22" s="69"/>
      <c r="G22" s="67" t="s">
        <v>37</v>
      </c>
      <c r="H22" s="68"/>
      <c r="I22" s="69"/>
      <c r="J22" s="6"/>
    </row>
    <row r="23" spans="2:10" ht="20" customHeight="1" x14ac:dyDescent="0.15">
      <c r="B23" s="5"/>
      <c r="C23" s="48" t="s">
        <v>3</v>
      </c>
      <c r="D23" s="48"/>
      <c r="E23" s="40">
        <v>0.25</v>
      </c>
      <c r="G23" s="48" t="s">
        <v>4</v>
      </c>
      <c r="H23" s="48"/>
      <c r="I23" s="42"/>
      <c r="J23" s="6"/>
    </row>
    <row r="24" spans="2:10" ht="20" customHeight="1" x14ac:dyDescent="0.15">
      <c r="B24" s="5"/>
      <c r="C24" s="49" t="s">
        <v>5</v>
      </c>
      <c r="D24" s="49"/>
      <c r="E24" s="41">
        <v>0.3</v>
      </c>
      <c r="G24" s="49" t="s">
        <v>6</v>
      </c>
      <c r="H24" s="49"/>
      <c r="I24" s="43"/>
      <c r="J24" s="6"/>
    </row>
    <row r="25" spans="2:10" ht="20" customHeight="1" x14ac:dyDescent="0.15">
      <c r="B25" s="5"/>
      <c r="C25" s="49" t="s">
        <v>7</v>
      </c>
      <c r="D25" s="49"/>
      <c r="E25" s="41">
        <v>0.15</v>
      </c>
      <c r="G25" s="49" t="s">
        <v>8</v>
      </c>
      <c r="H25" s="49"/>
      <c r="I25" s="11">
        <f>I23+I24</f>
        <v>0</v>
      </c>
      <c r="J25" s="6"/>
    </row>
    <row r="26" spans="2:10" ht="20" customHeight="1" x14ac:dyDescent="0.15">
      <c r="B26" s="5"/>
      <c r="C26" s="49" t="s">
        <v>9</v>
      </c>
      <c r="D26" s="49"/>
      <c r="E26" s="41">
        <v>0.6</v>
      </c>
      <c r="J26" s="6"/>
    </row>
    <row r="27" spans="2:10" x14ac:dyDescent="0.15">
      <c r="B27" s="5"/>
      <c r="C27" s="12"/>
      <c r="D27" s="12"/>
      <c r="J27" s="6"/>
    </row>
    <row r="28" spans="2:10" x14ac:dyDescent="0.15">
      <c r="B28" s="13"/>
      <c r="C28" s="14"/>
      <c r="D28" s="14"/>
      <c r="E28" s="15"/>
      <c r="F28" s="15"/>
      <c r="G28" s="15"/>
      <c r="H28" s="15"/>
      <c r="I28" s="15"/>
      <c r="J28" s="16"/>
    </row>
    <row r="29" spans="2:10" x14ac:dyDescent="0.15">
      <c r="B29" s="5"/>
      <c r="C29" s="12"/>
      <c r="D29" s="12"/>
      <c r="J29" s="6"/>
    </row>
    <row r="30" spans="2:10" ht="16" x14ac:dyDescent="0.15">
      <c r="B30" s="5"/>
      <c r="C30" s="50" t="s">
        <v>10</v>
      </c>
      <c r="D30" s="50"/>
      <c r="E30" s="50"/>
      <c r="F30" s="50"/>
      <c r="G30" s="50"/>
      <c r="H30" s="50"/>
      <c r="I30" s="50"/>
      <c r="J30" s="6"/>
    </row>
    <row r="31" spans="2:10" ht="13.5" customHeight="1" x14ac:dyDescent="0.15">
      <c r="B31" s="5"/>
      <c r="C31" s="57" t="s">
        <v>34</v>
      </c>
      <c r="D31" s="57"/>
      <c r="E31" s="57"/>
      <c r="F31" s="57"/>
      <c r="G31" s="57"/>
      <c r="H31" s="57"/>
      <c r="I31" s="57"/>
      <c r="J31" s="6"/>
    </row>
    <row r="32" spans="2:10" ht="13.5" customHeight="1" x14ac:dyDescent="0.15">
      <c r="B32" s="5"/>
      <c r="C32" s="57"/>
      <c r="D32" s="57"/>
      <c r="E32" s="57"/>
      <c r="F32" s="57"/>
      <c r="G32" s="57"/>
      <c r="H32" s="57"/>
      <c r="I32" s="57"/>
      <c r="J32" s="6"/>
    </row>
    <row r="33" spans="2:10" x14ac:dyDescent="0.15">
      <c r="B33" s="5"/>
      <c r="C33" s="9"/>
      <c r="D33" s="9"/>
      <c r="E33" s="9"/>
      <c r="F33" s="9"/>
      <c r="G33" s="9"/>
      <c r="H33" s="9"/>
      <c r="I33" s="9"/>
      <c r="J33" s="6"/>
    </row>
    <row r="34" spans="2:10" x14ac:dyDescent="0.15">
      <c r="B34" s="5"/>
      <c r="C34" s="17"/>
      <c r="D34" s="17"/>
      <c r="E34" s="17">
        <v>2026</v>
      </c>
      <c r="F34" s="17">
        <v>2027</v>
      </c>
      <c r="G34" s="17">
        <v>2028</v>
      </c>
      <c r="H34" s="17">
        <v>2029</v>
      </c>
      <c r="I34" s="17">
        <v>2030</v>
      </c>
      <c r="J34" s="6"/>
    </row>
    <row r="35" spans="2:10" ht="20" customHeight="1" x14ac:dyDescent="0.15">
      <c r="B35" s="5"/>
      <c r="C35" s="48" t="s">
        <v>11</v>
      </c>
      <c r="D35" s="48"/>
      <c r="E35" s="44"/>
      <c r="F35" s="44"/>
      <c r="G35" s="44"/>
      <c r="H35" s="44"/>
      <c r="I35" s="44"/>
      <c r="J35" s="6"/>
    </row>
    <row r="36" spans="2:10" x14ac:dyDescent="0.15">
      <c r="B36" s="5"/>
      <c r="C36" s="12"/>
      <c r="D36" s="12"/>
      <c r="J36" s="6"/>
    </row>
    <row r="37" spans="2:10" x14ac:dyDescent="0.15">
      <c r="B37" s="13"/>
      <c r="C37" s="14"/>
      <c r="D37" s="14"/>
      <c r="E37" s="15"/>
      <c r="F37" s="15"/>
      <c r="G37" s="15"/>
      <c r="H37" s="15"/>
      <c r="I37" s="15"/>
      <c r="J37" s="16"/>
    </row>
    <row r="38" spans="2:10" x14ac:dyDescent="0.15">
      <c r="B38" s="2"/>
      <c r="C38" s="18"/>
      <c r="D38" s="18"/>
      <c r="E38" s="3"/>
      <c r="F38" s="3"/>
      <c r="G38" s="3"/>
      <c r="H38" s="3"/>
      <c r="I38" s="3"/>
      <c r="J38" s="4"/>
    </row>
    <row r="39" spans="2:10" ht="16" x14ac:dyDescent="0.15">
      <c r="B39" s="5"/>
      <c r="C39" s="50" t="s">
        <v>38</v>
      </c>
      <c r="D39" s="50"/>
      <c r="E39" s="50"/>
      <c r="F39" s="50"/>
      <c r="G39" s="50"/>
      <c r="H39" s="50"/>
      <c r="I39" s="50"/>
      <c r="J39" s="6"/>
    </row>
    <row r="40" spans="2:10" ht="13.5" customHeight="1" x14ac:dyDescent="0.15">
      <c r="B40" s="5"/>
      <c r="C40" s="57" t="s">
        <v>12</v>
      </c>
      <c r="D40" s="57"/>
      <c r="E40" s="57"/>
      <c r="F40" s="57"/>
      <c r="G40" s="57"/>
      <c r="H40" s="57"/>
      <c r="I40" s="57"/>
      <c r="J40" s="6"/>
    </row>
    <row r="41" spans="2:10" ht="13.5" customHeight="1" x14ac:dyDescent="0.15">
      <c r="B41" s="5"/>
      <c r="C41" s="57"/>
      <c r="D41" s="57"/>
      <c r="E41" s="57"/>
      <c r="F41" s="57"/>
      <c r="G41" s="57"/>
      <c r="H41" s="57"/>
      <c r="I41" s="57"/>
      <c r="J41" s="6"/>
    </row>
    <row r="42" spans="2:10" ht="13.5" customHeight="1" x14ac:dyDescent="0.15">
      <c r="B42" s="5"/>
      <c r="C42" s="9"/>
      <c r="D42" s="9"/>
      <c r="E42" s="9"/>
      <c r="F42" s="9"/>
      <c r="G42" s="9"/>
      <c r="H42" s="9"/>
      <c r="I42" s="9"/>
      <c r="J42" s="6"/>
    </row>
    <row r="43" spans="2:10" x14ac:dyDescent="0.15">
      <c r="B43" s="5"/>
      <c r="C43" s="17"/>
      <c r="D43" s="17"/>
      <c r="E43" s="17">
        <v>2026</v>
      </c>
      <c r="F43" s="17">
        <v>2027</v>
      </c>
      <c r="G43" s="17">
        <v>2028</v>
      </c>
      <c r="H43" s="17">
        <v>2029</v>
      </c>
      <c r="I43" s="17">
        <v>2030</v>
      </c>
      <c r="J43" s="6"/>
    </row>
    <row r="44" spans="2:10" ht="20" customHeight="1" x14ac:dyDescent="0.15">
      <c r="B44" s="5"/>
      <c r="C44" s="48" t="s">
        <v>13</v>
      </c>
      <c r="D44" s="48"/>
      <c r="E44" s="45"/>
      <c r="F44" s="45"/>
      <c r="G44" s="45"/>
      <c r="H44" s="45"/>
      <c r="I44" s="45"/>
      <c r="J44" s="6"/>
    </row>
    <row r="45" spans="2:10" ht="20" customHeight="1" x14ac:dyDescent="0.15">
      <c r="B45" s="5"/>
      <c r="C45" s="49" t="s">
        <v>14</v>
      </c>
      <c r="D45" s="49"/>
      <c r="E45" s="46"/>
      <c r="F45" s="46"/>
      <c r="G45" s="46"/>
      <c r="H45" s="46"/>
      <c r="I45" s="46"/>
      <c r="J45" s="6"/>
    </row>
    <row r="46" spans="2:10" ht="20" customHeight="1" x14ac:dyDescent="0.15">
      <c r="B46" s="5"/>
      <c r="C46" s="49" t="s">
        <v>15</v>
      </c>
      <c r="D46" s="49"/>
      <c r="E46" s="46"/>
      <c r="F46" s="46"/>
      <c r="G46" s="46"/>
      <c r="H46" s="46"/>
      <c r="I46" s="46"/>
      <c r="J46" s="6"/>
    </row>
    <row r="47" spans="2:10" ht="20" customHeight="1" x14ac:dyDescent="0.15">
      <c r="B47" s="5"/>
      <c r="C47" s="49" t="s">
        <v>16</v>
      </c>
      <c r="D47" s="49"/>
      <c r="E47" s="19" t="str">
        <f>IFERROR(E46/E44, "")</f>
        <v/>
      </c>
      <c r="F47" s="19" t="str">
        <f t="shared" ref="F47:I47" si="0">IFERROR(F46/F44, "")</f>
        <v/>
      </c>
      <c r="G47" s="19" t="str">
        <f t="shared" si="0"/>
        <v/>
      </c>
      <c r="H47" s="19" t="str">
        <f t="shared" si="0"/>
        <v/>
      </c>
      <c r="I47" s="19" t="str">
        <f t="shared" si="0"/>
        <v/>
      </c>
      <c r="J47" s="6"/>
    </row>
    <row r="48" spans="2:10" x14ac:dyDescent="0.15">
      <c r="B48" s="5"/>
      <c r="C48" s="12"/>
      <c r="D48" s="12"/>
      <c r="F48" s="20"/>
      <c r="G48" s="20"/>
      <c r="H48" s="20"/>
      <c r="I48" s="20"/>
      <c r="J48" s="6"/>
    </row>
    <row r="49" spans="2:10" ht="20" customHeight="1" thickBot="1" x14ac:dyDescent="0.2">
      <c r="B49" s="5"/>
      <c r="C49" s="51" t="s">
        <v>17</v>
      </c>
      <c r="D49" s="51"/>
      <c r="E49" s="21" t="str">
        <f>IFERROR(E44+(E45*$E$23)+(E46*$E$24)+MAX(((E44*E47)-(E44*$E$26))*$E$25,0)+IF(E35="",0, E44*E35),"")</f>
        <v/>
      </c>
      <c r="F49" s="21" t="str">
        <f>IFERROR(F44+(F45*$E$23)+(F46*$E$24)+MAX(((F44*F47)-(F44*$E$26))*$E$25,0)+IF(F35="",0, F44*F35),"")</f>
        <v/>
      </c>
      <c r="G49" s="21" t="str">
        <f>IFERROR(G44+(G45*$E$23)+(G46*$E$24)+MAX(((G44*G47)-(G44*$E$26))*$E$25,0)+IF(G35="",0, G44*G35),"")</f>
        <v/>
      </c>
      <c r="H49" s="21" t="str">
        <f>IFERROR(H44+(H45*$E$23)+(H46*$E$24)+MAX(((H44*H47)-(H44*$E$26))*$E$25,0)+IF(H35="",0, H44*H35),"")</f>
        <v/>
      </c>
      <c r="I49" s="21" t="str">
        <f>IFERROR(I44+(I45*$E$23)+(I46*$E$24)+MAX(((I44*I47)-(I44*$E$26))*$E$25,0)+IF(I35="",0, I44*I35),"")</f>
        <v/>
      </c>
      <c r="J49" s="6"/>
    </row>
    <row r="50" spans="2:10" ht="14" thickTop="1" x14ac:dyDescent="0.15">
      <c r="B50" s="5"/>
      <c r="C50" s="22"/>
      <c r="D50" s="22"/>
      <c r="E50" s="23"/>
      <c r="F50" s="23"/>
      <c r="G50" s="23"/>
      <c r="H50" s="23"/>
      <c r="I50" s="23"/>
      <c r="J50" s="6"/>
    </row>
    <row r="51" spans="2:10" x14ac:dyDescent="0.15">
      <c r="B51" s="13"/>
      <c r="C51" s="24"/>
      <c r="D51" s="24"/>
      <c r="E51" s="25"/>
      <c r="F51" s="25"/>
      <c r="G51" s="25"/>
      <c r="H51" s="25"/>
      <c r="I51" s="25"/>
      <c r="J51" s="16"/>
    </row>
    <row r="52" spans="2:10" x14ac:dyDescent="0.15">
      <c r="B52" s="2"/>
      <c r="C52" s="26"/>
      <c r="D52" s="26"/>
      <c r="E52" s="27"/>
      <c r="F52" s="27"/>
      <c r="G52" s="27"/>
      <c r="H52" s="27"/>
      <c r="I52" s="27"/>
      <c r="J52" s="4"/>
    </row>
    <row r="53" spans="2:10" ht="16" x14ac:dyDescent="0.15">
      <c r="B53" s="5"/>
      <c r="C53" s="50" t="s">
        <v>18</v>
      </c>
      <c r="D53" s="50"/>
      <c r="E53" s="50"/>
      <c r="F53" s="50"/>
      <c r="G53" s="50"/>
      <c r="H53" s="50"/>
      <c r="I53" s="50"/>
      <c r="J53" s="6"/>
    </row>
    <row r="54" spans="2:10" ht="13.5" customHeight="1" x14ac:dyDescent="0.15">
      <c r="B54" s="5"/>
      <c r="C54" s="57" t="s">
        <v>19</v>
      </c>
      <c r="D54" s="57"/>
      <c r="E54" s="57"/>
      <c r="F54" s="57"/>
      <c r="G54" s="57"/>
      <c r="H54" s="57"/>
      <c r="I54" s="57"/>
      <c r="J54" s="6"/>
    </row>
    <row r="55" spans="2:10" ht="26.5" customHeight="1" x14ac:dyDescent="0.15">
      <c r="B55" s="5"/>
      <c r="C55" s="57"/>
      <c r="D55" s="57"/>
      <c r="E55" s="57"/>
      <c r="F55" s="57"/>
      <c r="G55" s="57"/>
      <c r="H55" s="57"/>
      <c r="I55" s="57"/>
      <c r="J55" s="6"/>
    </row>
    <row r="56" spans="2:10" x14ac:dyDescent="0.15">
      <c r="B56" s="5"/>
      <c r="C56" s="9"/>
      <c r="D56" s="9"/>
      <c r="E56" s="9"/>
      <c r="F56" s="9"/>
      <c r="G56" s="9"/>
      <c r="H56" s="9"/>
      <c r="I56" s="9"/>
      <c r="J56" s="6"/>
    </row>
    <row r="57" spans="2:10" x14ac:dyDescent="0.15">
      <c r="B57" s="5"/>
      <c r="C57" s="17"/>
      <c r="D57" s="17"/>
      <c r="E57" s="17">
        <v>2026</v>
      </c>
      <c r="F57" s="17">
        <v>2027</v>
      </c>
      <c r="G57" s="17">
        <v>2028</v>
      </c>
      <c r="H57" s="17">
        <v>2029</v>
      </c>
      <c r="I57" s="17">
        <v>2030</v>
      </c>
      <c r="J57" s="6"/>
    </row>
    <row r="58" spans="2:10" ht="20" customHeight="1" x14ac:dyDescent="0.15">
      <c r="B58" s="5"/>
      <c r="C58" s="48" t="s">
        <v>20</v>
      </c>
      <c r="D58" s="48"/>
      <c r="E58" s="47"/>
      <c r="F58" s="47"/>
      <c r="G58" s="47"/>
      <c r="H58" s="47"/>
      <c r="I58" s="47"/>
      <c r="J58" s="6"/>
    </row>
    <row r="59" spans="2:10" ht="20" customHeight="1" x14ac:dyDescent="0.15">
      <c r="B59" s="5"/>
      <c r="C59" s="49" t="s">
        <v>21</v>
      </c>
      <c r="D59" s="49"/>
      <c r="E59" s="28">
        <f>IF(E58="",11525,11525+(E58*11525))</f>
        <v>11525</v>
      </c>
      <c r="F59" s="28">
        <f>IFERROR(E59+(E59*F58),"")</f>
        <v>11525</v>
      </c>
      <c r="G59" s="28">
        <f t="shared" ref="G59:I59" si="1">IFERROR(F59+(F59*G58),"")</f>
        <v>11525</v>
      </c>
      <c r="H59" s="28">
        <f t="shared" si="1"/>
        <v>11525</v>
      </c>
      <c r="I59" s="28">
        <f t="shared" si="1"/>
        <v>11525</v>
      </c>
      <c r="J59" s="6"/>
    </row>
    <row r="60" spans="2:10" x14ac:dyDescent="0.15">
      <c r="B60" s="5"/>
      <c r="C60" s="12"/>
      <c r="D60" s="12"/>
      <c r="E60" s="29"/>
      <c r="F60" s="29"/>
      <c r="G60" s="29"/>
      <c r="H60" s="29"/>
      <c r="I60" s="29"/>
      <c r="J60" s="6"/>
    </row>
    <row r="61" spans="2:10" x14ac:dyDescent="0.15">
      <c r="B61" s="13"/>
      <c r="C61" s="14"/>
      <c r="D61" s="14"/>
      <c r="E61" s="30"/>
      <c r="F61" s="30"/>
      <c r="G61" s="30"/>
      <c r="H61" s="30"/>
      <c r="I61" s="30"/>
      <c r="J61" s="16"/>
    </row>
    <row r="62" spans="2:10" x14ac:dyDescent="0.15">
      <c r="B62" s="2"/>
      <c r="C62" s="18"/>
      <c r="D62" s="18"/>
      <c r="E62" s="31"/>
      <c r="F62" s="31"/>
      <c r="G62" s="31"/>
      <c r="H62" s="31"/>
      <c r="I62" s="31"/>
      <c r="J62" s="4"/>
    </row>
    <row r="63" spans="2:10" ht="16" x14ac:dyDescent="0.15">
      <c r="B63" s="5"/>
      <c r="C63" s="50" t="s">
        <v>22</v>
      </c>
      <c r="D63" s="50"/>
      <c r="E63" s="50"/>
      <c r="F63" s="50"/>
      <c r="G63" s="50"/>
      <c r="H63" s="50"/>
      <c r="I63" s="50"/>
      <c r="J63" s="6"/>
    </row>
    <row r="64" spans="2:10" ht="12.75" customHeight="1" x14ac:dyDescent="0.15">
      <c r="B64" s="5"/>
      <c r="C64" s="57" t="s">
        <v>23</v>
      </c>
      <c r="D64" s="57"/>
      <c r="E64" s="57"/>
      <c r="F64" s="57"/>
      <c r="G64" s="57"/>
      <c r="H64" s="57"/>
      <c r="I64" s="57"/>
      <c r="J64" s="6"/>
    </row>
    <row r="65" spans="2:10" ht="12.75" customHeight="1" x14ac:dyDescent="0.15">
      <c r="B65" s="5"/>
      <c r="C65" s="57"/>
      <c r="D65" s="57"/>
      <c r="E65" s="57"/>
      <c r="F65" s="57"/>
      <c r="G65" s="57"/>
      <c r="H65" s="57"/>
      <c r="I65" s="57"/>
      <c r="J65" s="6"/>
    </row>
    <row r="66" spans="2:10" x14ac:dyDescent="0.15">
      <c r="B66" s="5"/>
      <c r="C66" s="57"/>
      <c r="D66" s="57"/>
      <c r="E66" s="57"/>
      <c r="F66" s="57"/>
      <c r="G66" s="57"/>
      <c r="H66" s="57"/>
      <c r="I66" s="57"/>
      <c r="J66" s="6"/>
    </row>
    <row r="67" spans="2:10" x14ac:dyDescent="0.15">
      <c r="B67" s="5"/>
      <c r="C67" s="12"/>
      <c r="D67" s="12"/>
      <c r="E67" s="29"/>
      <c r="F67" s="29"/>
      <c r="G67" s="29"/>
      <c r="H67" s="29"/>
      <c r="I67" s="29"/>
      <c r="J67" s="6"/>
    </row>
    <row r="68" spans="2:10" x14ac:dyDescent="0.15">
      <c r="B68" s="5"/>
      <c r="C68" s="17"/>
      <c r="D68" s="17"/>
      <c r="E68" s="17">
        <v>2026</v>
      </c>
      <c r="F68" s="17">
        <v>2027</v>
      </c>
      <c r="G68" s="17">
        <v>2028</v>
      </c>
      <c r="H68" s="17">
        <v>2029</v>
      </c>
      <c r="I68" s="17">
        <v>2030</v>
      </c>
      <c r="J68" s="6"/>
    </row>
    <row r="69" spans="2:10" ht="20" customHeight="1" x14ac:dyDescent="0.15">
      <c r="B69" s="5"/>
      <c r="C69" s="48" t="s">
        <v>24</v>
      </c>
      <c r="D69" s="48"/>
      <c r="E69" s="47"/>
      <c r="F69" s="47"/>
      <c r="G69" s="47"/>
      <c r="H69" s="47"/>
      <c r="I69" s="47"/>
      <c r="J69" s="6"/>
    </row>
    <row r="70" spans="2:10" ht="20" customHeight="1" x14ac:dyDescent="0.15">
      <c r="B70" s="5"/>
      <c r="C70" s="48" t="s">
        <v>25</v>
      </c>
      <c r="D70" s="48"/>
      <c r="E70" s="47"/>
      <c r="F70" s="47"/>
      <c r="G70" s="47"/>
      <c r="H70" s="47"/>
      <c r="I70" s="47"/>
      <c r="J70" s="6"/>
    </row>
    <row r="71" spans="2:10" x14ac:dyDescent="0.15">
      <c r="B71" s="5"/>
      <c r="C71" s="12"/>
      <c r="D71" s="12"/>
      <c r="J71" s="6"/>
    </row>
    <row r="72" spans="2:10" x14ac:dyDescent="0.15">
      <c r="B72" s="13"/>
      <c r="C72" s="14"/>
      <c r="D72" s="14"/>
      <c r="E72" s="15"/>
      <c r="F72" s="15"/>
      <c r="G72" s="15"/>
      <c r="H72" s="15"/>
      <c r="I72" s="15"/>
      <c r="J72" s="16"/>
    </row>
    <row r="73" spans="2:10" x14ac:dyDescent="0.15">
      <c r="B73" s="5"/>
      <c r="C73" s="12"/>
      <c r="D73" s="12"/>
      <c r="J73" s="6"/>
    </row>
    <row r="74" spans="2:10" ht="16" x14ac:dyDescent="0.15">
      <c r="B74" s="5"/>
      <c r="C74" s="50" t="s">
        <v>26</v>
      </c>
      <c r="D74" s="50"/>
      <c r="E74" s="50"/>
      <c r="F74" s="50"/>
      <c r="G74" s="50"/>
      <c r="H74" s="50"/>
      <c r="I74" s="50"/>
      <c r="J74" s="6"/>
    </row>
    <row r="75" spans="2:10" ht="13.5" customHeight="1" x14ac:dyDescent="0.15">
      <c r="B75" s="5"/>
      <c r="C75" s="58" t="s">
        <v>27</v>
      </c>
      <c r="D75" s="59"/>
      <c r="E75" s="59"/>
      <c r="F75" s="59"/>
      <c r="G75" s="59"/>
      <c r="H75" s="59"/>
      <c r="I75" s="60"/>
      <c r="J75" s="6"/>
    </row>
    <row r="76" spans="2:10" ht="13.5" customHeight="1" x14ac:dyDescent="0.15">
      <c r="B76" s="5"/>
      <c r="C76" s="61"/>
      <c r="D76" s="62"/>
      <c r="E76" s="62"/>
      <c r="F76" s="62"/>
      <c r="G76" s="62"/>
      <c r="H76" s="62"/>
      <c r="I76" s="63"/>
      <c r="J76" s="6"/>
    </row>
    <row r="77" spans="2:10" x14ac:dyDescent="0.15">
      <c r="B77" s="5"/>
      <c r="C77" s="12"/>
      <c r="D77" s="12"/>
      <c r="J77" s="6"/>
    </row>
    <row r="78" spans="2:10" x14ac:dyDescent="0.15">
      <c r="B78" s="5"/>
      <c r="C78" s="32"/>
      <c r="D78" s="32"/>
      <c r="E78" s="32">
        <v>2026</v>
      </c>
      <c r="F78" s="32">
        <v>2027</v>
      </c>
      <c r="G78" s="32">
        <v>2028</v>
      </c>
      <c r="H78" s="32">
        <v>2029</v>
      </c>
      <c r="I78" s="32">
        <v>2030</v>
      </c>
      <c r="J78" s="6"/>
    </row>
    <row r="79" spans="2:10" ht="20" customHeight="1" x14ac:dyDescent="0.15">
      <c r="B79" s="5"/>
      <c r="C79" s="55" t="s">
        <v>28</v>
      </c>
      <c r="D79" s="56"/>
      <c r="E79" s="33" t="str">
        <f>IFERROR((((E59*E49)-($I$23*E44))*E69)+($I$23*E44),"")</f>
        <v/>
      </c>
      <c r="F79" s="33" t="str">
        <f>IFERROR((((F59*F49)-($I$23*F44))*F69)+($I$23*F44),"")</f>
        <v/>
      </c>
      <c r="G79" s="33" t="str">
        <f>IFERROR((((G59*G49)-($I$23*G44))*G69)+($I$23*G44),"")</f>
        <v/>
      </c>
      <c r="H79" s="33" t="str">
        <f>IFERROR((((H59*H49)-($I$23*H44))*H69)+($I$23*H44),"")</f>
        <v/>
      </c>
      <c r="I79" s="33" t="str">
        <f>IFERROR((((I59*I49)-($I$23*I44))*I69)+($I$23*I44),"")</f>
        <v/>
      </c>
      <c r="J79" s="6"/>
    </row>
    <row r="80" spans="2:10" ht="20" customHeight="1" x14ac:dyDescent="0.15">
      <c r="B80" s="5"/>
      <c r="C80" s="52" t="s">
        <v>29</v>
      </c>
      <c r="D80" s="53"/>
      <c r="E80" s="33" t="str">
        <f>IFERROR(IF((E79+E84)/E44&gt;$I$25,0,ROUND($I$25-ROUND((E79+E84)/E44,0),0)*E44),"")</f>
        <v/>
      </c>
      <c r="F80" s="33" t="str">
        <f>IFERROR(IF((F79+F84)/F44&gt;$I$25,0,ROUND($I$25-ROUND((F79+F84)/F44,0),0)*F44),"")</f>
        <v/>
      </c>
      <c r="G80" s="33" t="str">
        <f t="shared" ref="G80:H80" si="2">IFERROR(IF((G79+G84)/G44&gt;$I$25,0,ROUND($I$25-ROUND((G79+G84)/G44,0),0)*G44),"")</f>
        <v/>
      </c>
      <c r="H80" s="33" t="str">
        <f t="shared" si="2"/>
        <v/>
      </c>
      <c r="I80" s="33" t="str">
        <f>IFERROR(IF((I79+I84)/I44&gt;$I$25,0,ROUND($I$25-ROUND((I79+I84)/I44,0),0)*I44),"")</f>
        <v/>
      </c>
      <c r="J80" s="6"/>
    </row>
    <row r="81" spans="2:14" x14ac:dyDescent="0.15">
      <c r="B81" s="5"/>
      <c r="C81" s="12"/>
      <c r="D81" s="12"/>
      <c r="J81" s="6"/>
    </row>
    <row r="82" spans="2:14" ht="20" customHeight="1" x14ac:dyDescent="0.15">
      <c r="B82" s="5"/>
      <c r="C82" s="54" t="s">
        <v>30</v>
      </c>
      <c r="D82" s="54"/>
      <c r="E82" s="34" t="str">
        <f>IFERROR(E80+E79, "")</f>
        <v/>
      </c>
      <c r="F82" s="34" t="str">
        <f>IFERROR(F80+F79, "")</f>
        <v/>
      </c>
      <c r="G82" s="34" t="str">
        <f t="shared" ref="G82:H82" si="3">IFERROR(G80+G79, "")</f>
        <v/>
      </c>
      <c r="H82" s="34" t="str">
        <f t="shared" si="3"/>
        <v/>
      </c>
      <c r="I82" s="34" t="str">
        <f>IFERROR(I80+I79, "")</f>
        <v/>
      </c>
      <c r="J82" s="6"/>
      <c r="L82" s="35"/>
      <c r="M82" s="36"/>
    </row>
    <row r="83" spans="2:14" x14ac:dyDescent="0.15">
      <c r="B83" s="5"/>
      <c r="C83" s="12"/>
      <c r="D83" s="12"/>
      <c r="J83" s="6"/>
    </row>
    <row r="84" spans="2:14" ht="20" customHeight="1" x14ac:dyDescent="0.15">
      <c r="B84" s="5"/>
      <c r="C84" s="54" t="s">
        <v>31</v>
      </c>
      <c r="D84" s="54"/>
      <c r="E84" s="37" t="str">
        <f>IF(E70="", "", $I$24*E44*E70)</f>
        <v/>
      </c>
      <c r="F84" s="37" t="str">
        <f>IF(F70="", "", $I$24*F44*F70)</f>
        <v/>
      </c>
      <c r="G84" s="37" t="str">
        <f>IF(G70="", "", $I$24*G44*G70)</f>
        <v/>
      </c>
      <c r="H84" s="37" t="str">
        <f>IF(H70="", "", $I$24*H44*H70)</f>
        <v/>
      </c>
      <c r="I84" s="37" t="str">
        <f>IF(I70="", "", $I$24*I44*I70)</f>
        <v/>
      </c>
      <c r="J84" s="6"/>
      <c r="L84" s="35"/>
    </row>
    <row r="85" spans="2:14" x14ac:dyDescent="0.15">
      <c r="B85" s="5"/>
      <c r="C85" s="12"/>
      <c r="D85" s="12"/>
      <c r="J85" s="6"/>
      <c r="N85" s="38"/>
    </row>
    <row r="86" spans="2:14" ht="20" customHeight="1" thickBot="1" x14ac:dyDescent="0.2">
      <c r="B86" s="5"/>
      <c r="C86" s="51" t="s">
        <v>32</v>
      </c>
      <c r="D86" s="51"/>
      <c r="E86" s="39" t="str">
        <f>IFERROR(E82+E84, "")</f>
        <v/>
      </c>
      <c r="F86" s="39" t="str">
        <f t="shared" ref="F86:I86" si="4">IFERROR(F82+F84, "")</f>
        <v/>
      </c>
      <c r="G86" s="39" t="str">
        <f t="shared" si="4"/>
        <v/>
      </c>
      <c r="H86" s="39" t="str">
        <f t="shared" si="4"/>
        <v/>
      </c>
      <c r="I86" s="39" t="str">
        <f t="shared" si="4"/>
        <v/>
      </c>
      <c r="J86" s="6"/>
    </row>
    <row r="87" spans="2:14" ht="14" thickTop="1" x14ac:dyDescent="0.15">
      <c r="B87" s="5"/>
      <c r="J87" s="6"/>
    </row>
    <row r="88" spans="2:14" x14ac:dyDescent="0.15">
      <c r="B88" s="5"/>
      <c r="E88" s="29"/>
      <c r="J88" s="6"/>
    </row>
    <row r="89" spans="2:14" x14ac:dyDescent="0.15">
      <c r="B89" s="13"/>
      <c r="C89" s="15"/>
      <c r="D89" s="15"/>
      <c r="E89" s="15"/>
      <c r="F89" s="15"/>
      <c r="G89" s="15"/>
      <c r="H89" s="15"/>
      <c r="I89" s="15"/>
      <c r="J89" s="16"/>
    </row>
  </sheetData>
  <sheetProtection algorithmName="SHA-512" hashValue="Xzg45GinAIxgu2hBmJ0NC7o6vBHMlM0wpoX7kYMRLS6tUd54GlYLMA6t6AxE6oejGuD1PxlFTiTUGcqV+VbG+w==" saltValue="Ec6KYVFv7SxIdb3IXWWxAg==" spinCount="100000" sheet="1" objects="1" scenarios="1" formatColumns="0" selectLockedCells="1"/>
  <mergeCells count="39">
    <mergeCell ref="C58:D58"/>
    <mergeCell ref="C30:I30"/>
    <mergeCell ref="C31:I32"/>
    <mergeCell ref="C35:D35"/>
    <mergeCell ref="C45:D45"/>
    <mergeCell ref="C40:I41"/>
    <mergeCell ref="C54:I55"/>
    <mergeCell ref="C4:I4"/>
    <mergeCell ref="C6:I11"/>
    <mergeCell ref="G22:I22"/>
    <mergeCell ref="C22:E22"/>
    <mergeCell ref="C17:I17"/>
    <mergeCell ref="C18:I19"/>
    <mergeCell ref="C13:I14"/>
    <mergeCell ref="C80:D80"/>
    <mergeCell ref="C82:D82"/>
    <mergeCell ref="C84:D84"/>
    <mergeCell ref="C86:D86"/>
    <mergeCell ref="C59:D59"/>
    <mergeCell ref="C69:D69"/>
    <mergeCell ref="C70:D70"/>
    <mergeCell ref="C79:D79"/>
    <mergeCell ref="C63:I63"/>
    <mergeCell ref="C74:I74"/>
    <mergeCell ref="C64:I66"/>
    <mergeCell ref="C75:I76"/>
    <mergeCell ref="C23:D23"/>
    <mergeCell ref="C24:D24"/>
    <mergeCell ref="C25:D25"/>
    <mergeCell ref="C26:D26"/>
    <mergeCell ref="C53:I53"/>
    <mergeCell ref="C44:D44"/>
    <mergeCell ref="G23:H23"/>
    <mergeCell ref="G24:H24"/>
    <mergeCell ref="G25:H25"/>
    <mergeCell ref="C39:I39"/>
    <mergeCell ref="C46:D46"/>
    <mergeCell ref="C47:D47"/>
    <mergeCell ref="C49:D49"/>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 Robles</dc:creator>
  <cp:keywords/>
  <dc:description/>
  <cp:lastModifiedBy>Michael Morton</cp:lastModifiedBy>
  <cp:revision/>
  <dcterms:created xsi:type="dcterms:W3CDTF">2025-03-06T21:03:46Z</dcterms:created>
  <dcterms:modified xsi:type="dcterms:W3CDTF">2025-08-21T17:56:54Z</dcterms:modified>
  <cp:category/>
  <cp:contentStatus/>
</cp:coreProperties>
</file>